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  <sheet xmlns:r="http://schemas.openxmlformats.org/officeDocument/2006/relationships" name="工程表" sheetId="2" state="visible" r:id="rId2"/>
    <sheet xmlns:r="http://schemas.openxmlformats.org/officeDocument/2006/relationships" name="協力会社の許可" sheetId="3" state="visible" r:id="rId3"/>
    <sheet xmlns:r="http://schemas.openxmlformats.org/officeDocument/2006/relationships" name="使い方" sheetId="4" state="visible" r:id="rId4"/>
  </sheets>
  <definedNames>
    <definedName name="_xlnm.Print_Area" localSheetId="0">'見積書'!$A$1:$G$35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yyyy&quot;年&quot;m&quot;月&quot;d&quot;日&quot;"/>
    <numFmt numFmtId="166" formatCode="&quot;¥&quot;#,##0&quot;-&quot;"/>
    <numFmt numFmtId="167" formatCode="#,##0.0"/>
    <numFmt numFmtId="168" formatCode="d"/>
    <numFmt numFmtId="169" formatCode="m/d"/>
    <numFmt numFmtId="170" formatCode="yyyy/m/d"/>
  </numFmts>
  <fonts count="16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b val="1"/>
    </font>
    <font>
      <name val="Yu Gothic"/>
      <sz val="10"/>
    </font>
    <font>
      <name val="Yu Gothic"/>
      <b val="1"/>
      <sz val="9"/>
    </font>
    <font>
      <name val="Yu Gothic"/>
      <sz val="9"/>
    </font>
    <font>
      <name val="Yu Gothic"/>
      <b val="1"/>
      <sz val="13"/>
    </font>
    <font>
      <name val="Yu Gothic"/>
      <b val="1"/>
      <sz val="16"/>
    </font>
    <font>
      <name val="Yu Gothic"/>
      <b val="1"/>
      <color rgb="00FFFFFF"/>
    </font>
    <font>
      <name val="Yu Gothic"/>
    </font>
    <font>
      <name val="Yu Gothic"/>
      <color rgb="00666666"/>
      <sz val="8"/>
    </font>
    <font>
      <name val="Yu Gothic"/>
      <b val="1"/>
      <sz val="18"/>
    </font>
    <font>
      <name val="Yu Gothic"/>
      <b val="1"/>
      <color rgb="00FFFFFF"/>
      <sz val="8"/>
    </font>
    <font>
      <name val="Yu Gothic"/>
      <sz val="8"/>
    </font>
    <font>
      <name val="Yu Gothic"/>
      <b val="1"/>
      <sz val="15"/>
    </font>
    <font>
      <name val="Yu Gothic"/>
      <color rgb="00444444"/>
      <sz val="9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6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0" pivotButton="0" quotePrefix="0" xfId="0"/>
    <xf numFmtId="165" fontId="3" fillId="2" borderId="0" pivotButton="0" quotePrefix="0" xfId="0"/>
    <xf numFmtId="165" fontId="3" fillId="0" borderId="0" pivotButton="0" quotePrefix="0" xfId="0"/>
    <xf numFmtId="165" fontId="5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166" fontId="7" fillId="0" borderId="0" pivotButton="0" quotePrefix="0" xfId="0"/>
    <xf numFmtId="0" fontId="8" fillId="3" borderId="1" applyAlignment="1" pivotButton="0" quotePrefix="0" xfId="0">
      <alignment horizontal="center"/>
    </xf>
    <xf numFmtId="0" fontId="3" fillId="0" borderId="1" pivotButton="0" quotePrefix="0" xfId="0"/>
    <xf numFmtId="167" fontId="3" fillId="2" borderId="1" pivotButton="0" quotePrefix="0" xfId="0"/>
    <xf numFmtId="3" fontId="3" fillId="2" borderId="1" pivotButton="0" quotePrefix="0" xfId="0"/>
    <xf numFmtId="3" fontId="3" fillId="0" borderId="1" pivotButton="0" quotePrefix="0" xfId="0"/>
    <xf numFmtId="0" fontId="2" fillId="0" borderId="1" applyAlignment="1" pivotButton="0" quotePrefix="0" xfId="0">
      <alignment horizontal="right"/>
    </xf>
    <xf numFmtId="0" fontId="0" fillId="0" borderId="1" pivotButton="0" quotePrefix="0" xfId="0"/>
    <xf numFmtId="3" fontId="9" fillId="0" borderId="1" pivotButton="0" quotePrefix="0" xfId="0"/>
    <xf numFmtId="9" fontId="0" fillId="2" borderId="1" pivotButton="0" quotePrefix="0" xfId="0"/>
    <xf numFmtId="3" fontId="2" fillId="0" borderId="1" pivotButton="0" quotePrefix="0" xfId="0"/>
    <xf numFmtId="0" fontId="0" fillId="2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0" fontId="13" fillId="0" borderId="0" applyAlignment="1" pivotButton="0" quotePrefix="0" xfId="0">
      <alignment horizontal="center"/>
    </xf>
    <xf numFmtId="168" fontId="12" fillId="3" borderId="0" applyAlignment="1" pivotButton="0" quotePrefix="0" xfId="0">
      <alignment horizontal="center"/>
    </xf>
    <xf numFmtId="169" fontId="0" fillId="2" borderId="1" pivotButton="0" quotePrefix="0" xfId="0"/>
    <xf numFmtId="0" fontId="14" fillId="0" borderId="0" pivotButton="0" quotePrefix="0" xfId="0"/>
    <xf numFmtId="0" fontId="15" fillId="0" borderId="0" pivotButton="0" quotePrefix="0" xfId="0"/>
    <xf numFmtId="0" fontId="3" fillId="2" borderId="1" pivotButton="0" quotePrefix="0" xfId="0"/>
    <xf numFmtId="170" fontId="3" fillId="2" borderId="1" pivotButton="0" quotePrefix="0" xfId="0"/>
    <xf numFmtId="0" fontId="6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ill>
        <patternFill patternType="solid">
          <fgColor rgb="004A90D9"/>
        </patternFill>
      </fill>
    </dxf>
    <dxf>
      <fill>
        <patternFill patternType="solid">
          <fgColor rgb="00FDE2E2"/>
        </patternFill>
      </fill>
    </dxf>
    <dxf>
      <fill>
        <patternFill patternType="solid">
          <fgColor rgb="00F8B4B4"/>
        </patternFill>
      </fill>
    </dxf>
    <dxf>
      <fill>
        <patternFill patternType="solid">
          <fgColor rgb="00FF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30" customWidth="1" min="3" max="3"/>
    <col width="9" customWidth="1" min="4" max="4"/>
    <col width="11" customWidth="1" min="5" max="5"/>
    <col width="13" customWidth="1" min="6" max="6"/>
    <col width="15" customWidth="1" min="7" max="7"/>
  </cols>
  <sheetData>
    <row r="1">
      <c r="A1" s="1" t="inlineStr">
        <is>
          <t>御 見 積 書</t>
        </is>
      </c>
    </row>
    <row r="3">
      <c r="A3" s="2" t="inlineStr">
        <is>
          <t>宛先</t>
        </is>
      </c>
      <c r="B3" s="3" t="inlineStr">
        <is>
          <t>（お客様のお名前）様</t>
        </is>
      </c>
      <c r="E3" s="4" t="inlineStr">
        <is>
          <t>会社名</t>
        </is>
      </c>
      <c r="F3" s="5" t="inlineStr"/>
    </row>
    <row r="4">
      <c r="A4" s="2" t="inlineStr">
        <is>
          <t>工事件名</t>
        </is>
      </c>
      <c r="B4" s="3" t="inlineStr">
        <is>
          <t>（例：〇〇様邸 外壁塗装工事）</t>
        </is>
      </c>
      <c r="E4" s="4" t="inlineStr">
        <is>
          <t>所在地</t>
        </is>
      </c>
      <c r="F4" s="5" t="inlineStr"/>
    </row>
    <row r="5">
      <c r="A5" s="2" t="inlineStr">
        <is>
          <t>工事場所</t>
        </is>
      </c>
      <c r="B5" s="3" t="inlineStr">
        <is>
          <t>（市区町村まで）</t>
        </is>
      </c>
      <c r="E5" s="4" t="inlineStr">
        <is>
          <t>電話</t>
        </is>
      </c>
      <c r="F5" s="5" t="inlineStr"/>
    </row>
    <row r="6">
      <c r="A6" s="2" t="inlineStr">
        <is>
          <t>見積日</t>
        </is>
      </c>
      <c r="B6" s="6" t="n">
        <v>46324</v>
      </c>
      <c r="E6" s="4" t="inlineStr">
        <is>
          <t>建設業許可</t>
        </is>
      </c>
      <c r="F6" s="5" t="inlineStr">
        <is>
          <t>（例：〇〇県知事許可（般-〇）第〇〇〇〇号）</t>
        </is>
      </c>
    </row>
    <row r="7">
      <c r="A7" s="2" t="inlineStr">
        <is>
          <t>有効期限</t>
        </is>
      </c>
      <c r="B7" s="7">
        <f>B6+30</f>
        <v/>
      </c>
      <c r="E7" s="4" t="inlineStr">
        <is>
          <t>登録番号</t>
        </is>
      </c>
      <c r="F7" s="5" t="inlineStr">
        <is>
          <t>T（13けた）※適格請求書発行事業者の方</t>
        </is>
      </c>
    </row>
    <row r="8">
      <c r="A8" s="2" t="inlineStr">
        <is>
          <t>工期（予定）</t>
        </is>
      </c>
      <c r="B8" s="3" t="inlineStr">
        <is>
          <t>（例：着工から約3週間）</t>
        </is>
      </c>
      <c r="E8" s="4" t="inlineStr">
        <is>
          <t>許可の有効期限</t>
        </is>
      </c>
      <c r="F8" s="8" t="n"/>
    </row>
    <row r="9">
      <c r="E9" s="4" t="inlineStr">
        <is>
          <t>満了まで</t>
        </is>
      </c>
      <c r="F9" s="9">
        <f>IF(F8="","",INT(F8)-TODAY()&amp;" 日")</f>
        <v/>
      </c>
    </row>
    <row r="10">
      <c r="A10" s="10" t="inlineStr">
        <is>
          <t>御見積金額（税込）</t>
        </is>
      </c>
      <c r="C10" s="11">
        <f>G28</f>
        <v/>
      </c>
    </row>
    <row r="12">
      <c r="A12" s="12" t="inlineStr">
        <is>
          <t>No</t>
        </is>
      </c>
      <c r="B12" s="12" t="inlineStr">
        <is>
          <t>工事項目</t>
        </is>
      </c>
      <c r="C12" s="12" t="inlineStr">
        <is>
          <t>仕様・内容</t>
        </is>
      </c>
      <c r="D12" s="12" t="inlineStr">
        <is>
          <t>数量</t>
        </is>
      </c>
      <c r="E12" s="12" t="inlineStr">
        <is>
          <t>単位</t>
        </is>
      </c>
      <c r="F12" s="12" t="inlineStr">
        <is>
          <t>単価（円）</t>
        </is>
      </c>
      <c r="G12" s="12" t="inlineStr">
        <is>
          <t>金額（円）</t>
        </is>
      </c>
    </row>
    <row r="13">
      <c r="A13" s="13" t="n">
        <v>1</v>
      </c>
      <c r="B13" s="13" t="inlineStr">
        <is>
          <t>仮設工事</t>
        </is>
      </c>
      <c r="C13" s="13" t="inlineStr">
        <is>
          <t>足場の設置・解体・養生ネット</t>
        </is>
      </c>
      <c r="D13" s="14" t="n"/>
      <c r="E13" s="13" t="inlineStr">
        <is>
          <t>m²</t>
        </is>
      </c>
      <c r="F13" s="15" t="n"/>
      <c r="G13" s="16">
        <f>IF(OR(D13="",F13=""),"",ROUND(D13*F13,0))</f>
        <v/>
      </c>
    </row>
    <row r="14">
      <c r="A14" s="13" t="n">
        <v>2</v>
      </c>
      <c r="B14" s="13" t="inlineStr">
        <is>
          <t>高圧洗浄</t>
        </is>
      </c>
      <c r="C14" s="13" t="inlineStr">
        <is>
          <t>外壁・屋根の洗浄</t>
        </is>
      </c>
      <c r="D14" s="14" t="n"/>
      <c r="E14" s="13" t="inlineStr">
        <is>
          <t>m²</t>
        </is>
      </c>
      <c r="F14" s="15" t="n"/>
      <c r="G14" s="16">
        <f>IF(OR(D14="",F14=""),"",ROUND(D14*F14,0))</f>
        <v/>
      </c>
    </row>
    <row r="15">
      <c r="A15" s="13" t="n">
        <v>3</v>
      </c>
      <c r="B15" s="13" t="inlineStr">
        <is>
          <t>下地補修</t>
        </is>
      </c>
      <c r="C15" s="13" t="inlineStr">
        <is>
          <t>ひび割れの補修・シーリングの打ち替え</t>
        </is>
      </c>
      <c r="D15" s="14" t="n"/>
      <c r="E15" s="13" t="inlineStr">
        <is>
          <t>m</t>
        </is>
      </c>
      <c r="F15" s="15" t="n"/>
      <c r="G15" s="16">
        <f>IF(OR(D15="",F15=""),"",ROUND(D15*F15,0))</f>
        <v/>
      </c>
    </row>
    <row r="16">
      <c r="A16" s="13" t="n">
        <v>4</v>
      </c>
      <c r="B16" s="13" t="inlineStr">
        <is>
          <t>外壁塗装</t>
        </is>
      </c>
      <c r="C16" s="13" t="inlineStr">
        <is>
          <t>下塗り・中塗り・上塗り（3回塗り）</t>
        </is>
      </c>
      <c r="D16" s="14" t="n"/>
      <c r="E16" s="13" t="inlineStr">
        <is>
          <t>m²</t>
        </is>
      </c>
      <c r="F16" s="15" t="n"/>
      <c r="G16" s="16">
        <f>IF(OR(D16="",F16=""),"",ROUND(D16*F16,0))</f>
        <v/>
      </c>
    </row>
    <row r="17">
      <c r="A17" s="13" t="n">
        <v>5</v>
      </c>
      <c r="B17" s="13" t="inlineStr">
        <is>
          <t>付帯部塗装</t>
        </is>
      </c>
      <c r="C17" s="13" t="inlineStr">
        <is>
          <t>雨樋・破風・軒天</t>
        </is>
      </c>
      <c r="D17" s="14" t="n"/>
      <c r="E17" s="13" t="inlineStr">
        <is>
          <t>式</t>
        </is>
      </c>
      <c r="F17" s="15" t="n"/>
      <c r="G17" s="16">
        <f>IF(OR(D17="",F17=""),"",ROUND(D17*F17,0))</f>
        <v/>
      </c>
    </row>
    <row r="18">
      <c r="A18" s="13" t="n">
        <v>6</v>
      </c>
      <c r="B18" s="13" t="inlineStr">
        <is>
          <t>廃材処分</t>
        </is>
      </c>
      <c r="C18" s="13" t="inlineStr">
        <is>
          <t>発生材の運搬・処分</t>
        </is>
      </c>
      <c r="D18" s="14" t="n"/>
      <c r="E18" s="13" t="inlineStr">
        <is>
          <t>式</t>
        </is>
      </c>
      <c r="F18" s="15" t="n"/>
      <c r="G18" s="16">
        <f>IF(OR(D18="",F18=""),"",ROUND(D18*F18,0))</f>
        <v/>
      </c>
    </row>
    <row r="19">
      <c r="A19" s="13" t="n">
        <v>7</v>
      </c>
      <c r="B19" s="13" t="inlineStr"/>
      <c r="C19" s="13" t="inlineStr"/>
      <c r="D19" s="14" t="n"/>
      <c r="E19" s="13" t="inlineStr"/>
      <c r="F19" s="15" t="n"/>
      <c r="G19" s="16">
        <f>IF(OR(D19="",F19=""),"",ROUND(D19*F19,0))</f>
        <v/>
      </c>
    </row>
    <row r="20">
      <c r="A20" s="13" t="n">
        <v>8</v>
      </c>
      <c r="B20" s="13" t="inlineStr"/>
      <c r="C20" s="13" t="inlineStr"/>
      <c r="D20" s="14" t="n"/>
      <c r="E20" s="13" t="inlineStr"/>
      <c r="F20" s="15" t="n"/>
      <c r="G20" s="16">
        <f>IF(OR(D20="",F20=""),"",ROUND(D20*F20,0))</f>
        <v/>
      </c>
    </row>
    <row r="21">
      <c r="A21" s="13" t="n">
        <v>9</v>
      </c>
      <c r="B21" s="13" t="inlineStr"/>
      <c r="C21" s="13" t="inlineStr"/>
      <c r="D21" s="14" t="n"/>
      <c r="E21" s="13" t="inlineStr"/>
      <c r="F21" s="15" t="n"/>
      <c r="G21" s="16">
        <f>IF(OR(D21="",F21=""),"",ROUND(D21*F21,0))</f>
        <v/>
      </c>
    </row>
    <row r="22">
      <c r="A22" s="13" t="n">
        <v>10</v>
      </c>
      <c r="B22" s="13" t="inlineStr"/>
      <c r="C22" s="13" t="inlineStr"/>
      <c r="D22" s="14" t="n"/>
      <c r="E22" s="13" t="inlineStr"/>
      <c r="F22" s="15" t="n"/>
      <c r="G22" s="16">
        <f>IF(OR(D22="",F22=""),"",ROUND(D22*F22,0))</f>
        <v/>
      </c>
    </row>
    <row r="23">
      <c r="A23" s="13" t="n">
        <v>11</v>
      </c>
      <c r="B23" s="13" t="inlineStr"/>
      <c r="C23" s="13" t="inlineStr"/>
      <c r="D23" s="14" t="n"/>
      <c r="E23" s="13" t="inlineStr"/>
      <c r="F23" s="15" t="n"/>
      <c r="G23" s="16">
        <f>IF(OR(D23="",F23=""),"",ROUND(D23*F23,0))</f>
        <v/>
      </c>
    </row>
    <row r="24">
      <c r="A24" s="13" t="n">
        <v>12</v>
      </c>
      <c r="B24" s="13" t="inlineStr"/>
      <c r="C24" s="13" t="inlineStr"/>
      <c r="D24" s="14" t="n"/>
      <c r="E24" s="13" t="inlineStr"/>
      <c r="F24" s="15" t="n"/>
      <c r="G24" s="16">
        <f>IF(OR(D24="",F24=""),"",ROUND(D24*F24,0))</f>
        <v/>
      </c>
    </row>
    <row r="25">
      <c r="A25" s="17" t="inlineStr">
        <is>
          <t>小計</t>
        </is>
      </c>
      <c r="B25" s="18" t="n"/>
      <c r="C25" s="18" t="n"/>
      <c r="D25" s="18" t="n"/>
      <c r="E25" s="18" t="n"/>
      <c r="F25" s="18" t="n"/>
      <c r="G25" s="19">
        <f>SUM(G13:G24)</f>
        <v/>
      </c>
    </row>
    <row r="26">
      <c r="A26" s="17" t="inlineStr">
        <is>
          <t>諸経費（率を F26 に）</t>
        </is>
      </c>
      <c r="B26" s="18" t="n"/>
      <c r="C26" s="18" t="n"/>
      <c r="D26" s="18" t="n"/>
      <c r="E26" s="18" t="n"/>
      <c r="F26" s="20" t="n">
        <v>0.05</v>
      </c>
      <c r="G26" s="19">
        <f>ROUND(G25*F26,0)</f>
        <v/>
      </c>
    </row>
    <row r="27">
      <c r="A27" s="17" t="inlineStr">
        <is>
          <t>消費税（率を F27 に）</t>
        </is>
      </c>
      <c r="B27" s="18" t="n"/>
      <c r="C27" s="18" t="n"/>
      <c r="D27" s="18" t="n"/>
      <c r="E27" s="18" t="n"/>
      <c r="F27" s="20" t="n">
        <v>0.1</v>
      </c>
      <c r="G27" s="19">
        <f>ROUND((G25+G26)*F27,0)</f>
        <v/>
      </c>
    </row>
    <row r="28">
      <c r="A28" s="17" t="inlineStr">
        <is>
          <t>合計（税込）</t>
        </is>
      </c>
      <c r="B28" s="18" t="n"/>
      <c r="C28" s="18" t="n"/>
      <c r="D28" s="18" t="n"/>
      <c r="E28" s="18" t="n"/>
      <c r="F28" s="18" t="n"/>
      <c r="G28" s="21">
        <f>G25+G26+G27</f>
        <v/>
      </c>
    </row>
    <row r="30">
      <c r="A30" s="2" t="inlineStr">
        <is>
          <t>備考</t>
        </is>
      </c>
      <c r="B30" s="22" t="inlineStr">
        <is>
          <t>（例：お支払いの条件・含まない工事・追加工事の扱いなど）</t>
        </is>
      </c>
    </row>
    <row r="31"/>
    <row r="32"/>
    <row r="34">
      <c r="A34" s="23" t="inlineStr">
        <is>
          <t>このひな形は記入の例です。税率・法定福利費・契約の条件は、ご自身の取引に合わせて確かめてください。</t>
        </is>
      </c>
    </row>
    <row r="35">
      <c r="A35" s="23" t="inlineStr">
        <is>
          <t>提供：建設業許可DB（kyoka-db.com）・自由に書き換えてお使いください</t>
        </is>
      </c>
    </row>
  </sheetData>
  <mergeCells count="26">
    <mergeCell ref="A8"/>
    <mergeCell ref="F4:G4"/>
    <mergeCell ref="A4"/>
    <mergeCell ref="B8:D8"/>
    <mergeCell ref="F6:G6"/>
    <mergeCell ref="F7:G7"/>
    <mergeCell ref="F3:G3"/>
    <mergeCell ref="A25:E25"/>
    <mergeCell ref="F5:G5"/>
    <mergeCell ref="B6:D6"/>
    <mergeCell ref="A27:E27"/>
    <mergeCell ref="B30:G32"/>
    <mergeCell ref="F8:G8"/>
    <mergeCell ref="A6"/>
    <mergeCell ref="B5:D5"/>
    <mergeCell ref="A1:G1"/>
    <mergeCell ref="A26:E26"/>
    <mergeCell ref="B4:D4"/>
    <mergeCell ref="A7"/>
    <mergeCell ref="B7:D7"/>
    <mergeCell ref="F9:G9"/>
    <mergeCell ref="B3:D3"/>
    <mergeCell ref="A3"/>
    <mergeCell ref="A28:E28"/>
    <mergeCell ref="A10:B10"/>
    <mergeCell ref="A5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F2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</cols>
  <sheetData>
    <row r="1">
      <c r="A1" s="24" t="inlineStr">
        <is>
          <t>工 程 表</t>
        </is>
      </c>
    </row>
    <row r="2">
      <c r="A2" s="2" t="inlineStr">
        <is>
          <t>工事件名</t>
        </is>
      </c>
      <c r="B2" s="25" t="inlineStr">
        <is>
          <t>（例：〇〇様邸 外壁塗装工事）</t>
        </is>
      </c>
    </row>
    <row r="3">
      <c r="A3" s="2" t="inlineStr">
        <is>
          <t>着工日</t>
        </is>
      </c>
      <c r="B3" s="26" t="n">
        <v>46324</v>
      </c>
    </row>
    <row r="4">
      <c r="E4" s="27">
        <f>MID("日月火水木金土",WEEKDAY(E5),1)</f>
        <v/>
      </c>
      <c r="F4" s="27">
        <f>MID("日月火水木金土",WEEKDAY(F5),1)</f>
        <v/>
      </c>
      <c r="G4" s="27">
        <f>MID("日月火水木金土",WEEKDAY(G5),1)</f>
        <v/>
      </c>
      <c r="H4" s="27">
        <f>MID("日月火水木金土",WEEKDAY(H5),1)</f>
        <v/>
      </c>
      <c r="I4" s="27">
        <f>MID("日月火水木金土",WEEKDAY(I5),1)</f>
        <v/>
      </c>
      <c r="J4" s="27">
        <f>MID("日月火水木金土",WEEKDAY(J5),1)</f>
        <v/>
      </c>
      <c r="K4" s="27">
        <f>MID("日月火水木金土",WEEKDAY(K5),1)</f>
        <v/>
      </c>
      <c r="L4" s="27">
        <f>MID("日月火水木金土",WEEKDAY(L5),1)</f>
        <v/>
      </c>
      <c r="M4" s="27">
        <f>MID("日月火水木金土",WEEKDAY(M5),1)</f>
        <v/>
      </c>
      <c r="N4" s="27">
        <f>MID("日月火水木金土",WEEKDAY(N5),1)</f>
        <v/>
      </c>
      <c r="O4" s="27">
        <f>MID("日月火水木金土",WEEKDAY(O5),1)</f>
        <v/>
      </c>
      <c r="P4" s="27">
        <f>MID("日月火水木金土",WEEKDAY(P5),1)</f>
        <v/>
      </c>
      <c r="Q4" s="27">
        <f>MID("日月火水木金土",WEEKDAY(Q5),1)</f>
        <v/>
      </c>
      <c r="R4" s="27">
        <f>MID("日月火水木金土",WEEKDAY(R5),1)</f>
        <v/>
      </c>
      <c r="S4" s="27">
        <f>MID("日月火水木金土",WEEKDAY(S5),1)</f>
        <v/>
      </c>
      <c r="T4" s="27">
        <f>MID("日月火水木金土",WEEKDAY(T5),1)</f>
        <v/>
      </c>
      <c r="U4" s="27">
        <f>MID("日月火水木金土",WEEKDAY(U5),1)</f>
        <v/>
      </c>
      <c r="V4" s="27">
        <f>MID("日月火水木金土",WEEKDAY(V5),1)</f>
        <v/>
      </c>
      <c r="W4" s="27">
        <f>MID("日月火水木金土",WEEKDAY(W5),1)</f>
        <v/>
      </c>
      <c r="X4" s="27">
        <f>MID("日月火水木金土",WEEKDAY(X5),1)</f>
        <v/>
      </c>
      <c r="Y4" s="27">
        <f>MID("日月火水木金土",WEEKDAY(Y5),1)</f>
        <v/>
      </c>
      <c r="Z4" s="27">
        <f>MID("日月火水木金土",WEEKDAY(Z5),1)</f>
        <v/>
      </c>
      <c r="AA4" s="27">
        <f>MID("日月火水木金土",WEEKDAY(AA5),1)</f>
        <v/>
      </c>
      <c r="AB4" s="27">
        <f>MID("日月火水木金土",WEEKDAY(AB5),1)</f>
        <v/>
      </c>
      <c r="AC4" s="27">
        <f>MID("日月火水木金土",WEEKDAY(AC5),1)</f>
        <v/>
      </c>
      <c r="AD4" s="27">
        <f>MID("日月火水木金土",WEEKDAY(AD5),1)</f>
        <v/>
      </c>
      <c r="AE4" s="27">
        <f>MID("日月火水木金土",WEEKDAY(AE5),1)</f>
        <v/>
      </c>
      <c r="AF4" s="27">
        <f>MID("日月火水木金土",WEEKDAY(AF5),1)</f>
        <v/>
      </c>
    </row>
    <row r="5">
      <c r="A5" s="12" t="inlineStr">
        <is>
          <t>工程</t>
        </is>
      </c>
      <c r="B5" s="12" t="inlineStr">
        <is>
          <t>開始日</t>
        </is>
      </c>
      <c r="C5" s="12" t="inlineStr">
        <is>
          <t>終了日</t>
        </is>
      </c>
      <c r="D5" s="12" t="inlineStr">
        <is>
          <t>日数</t>
        </is>
      </c>
      <c r="E5" s="28">
        <f>$B$3+0</f>
        <v/>
      </c>
      <c r="F5" s="28">
        <f>$B$3+1</f>
        <v/>
      </c>
      <c r="G5" s="28">
        <f>$B$3+2</f>
        <v/>
      </c>
      <c r="H5" s="28">
        <f>$B$3+3</f>
        <v/>
      </c>
      <c r="I5" s="28">
        <f>$B$3+4</f>
        <v/>
      </c>
      <c r="J5" s="28">
        <f>$B$3+5</f>
        <v/>
      </c>
      <c r="K5" s="28">
        <f>$B$3+6</f>
        <v/>
      </c>
      <c r="L5" s="28">
        <f>$B$3+7</f>
        <v/>
      </c>
      <c r="M5" s="28">
        <f>$B$3+8</f>
        <v/>
      </c>
      <c r="N5" s="28">
        <f>$B$3+9</f>
        <v/>
      </c>
      <c r="O5" s="28">
        <f>$B$3+10</f>
        <v/>
      </c>
      <c r="P5" s="28">
        <f>$B$3+11</f>
        <v/>
      </c>
      <c r="Q5" s="28">
        <f>$B$3+12</f>
        <v/>
      </c>
      <c r="R5" s="28">
        <f>$B$3+13</f>
        <v/>
      </c>
      <c r="S5" s="28">
        <f>$B$3+14</f>
        <v/>
      </c>
      <c r="T5" s="28">
        <f>$B$3+15</f>
        <v/>
      </c>
      <c r="U5" s="28">
        <f>$B$3+16</f>
        <v/>
      </c>
      <c r="V5" s="28">
        <f>$B$3+17</f>
        <v/>
      </c>
      <c r="W5" s="28">
        <f>$B$3+18</f>
        <v/>
      </c>
      <c r="X5" s="28">
        <f>$B$3+19</f>
        <v/>
      </c>
      <c r="Y5" s="28">
        <f>$B$3+20</f>
        <v/>
      </c>
      <c r="Z5" s="28">
        <f>$B$3+21</f>
        <v/>
      </c>
      <c r="AA5" s="28">
        <f>$B$3+22</f>
        <v/>
      </c>
      <c r="AB5" s="28">
        <f>$B$3+23</f>
        <v/>
      </c>
      <c r="AC5" s="28">
        <f>$B$3+24</f>
        <v/>
      </c>
      <c r="AD5" s="28">
        <f>$B$3+25</f>
        <v/>
      </c>
      <c r="AE5" s="28">
        <f>$B$3+26</f>
        <v/>
      </c>
      <c r="AF5" s="28">
        <f>$B$3+27</f>
        <v/>
      </c>
    </row>
    <row r="6">
      <c r="A6" s="13" t="inlineStr">
        <is>
          <t>仮設工事（足場）</t>
        </is>
      </c>
      <c r="B6" s="29">
        <f>$B$3+0</f>
        <v/>
      </c>
      <c r="C6" s="29">
        <f>$B$3+1</f>
        <v/>
      </c>
      <c r="D6" s="18">
        <f>IF(OR(B6="",C6=""),"",C6-B6+1)</f>
        <v/>
      </c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  <c r="P6" s="18" t="n"/>
      <c r="Q6" s="18" t="n"/>
      <c r="R6" s="18" t="n"/>
      <c r="S6" s="18" t="n"/>
      <c r="T6" s="18" t="n"/>
      <c r="U6" s="18" t="n"/>
      <c r="V6" s="18" t="n"/>
      <c r="W6" s="18" t="n"/>
      <c r="X6" s="18" t="n"/>
      <c r="Y6" s="18" t="n"/>
      <c r="Z6" s="18" t="n"/>
      <c r="AA6" s="18" t="n"/>
      <c r="AB6" s="18" t="n"/>
      <c r="AC6" s="18" t="n"/>
      <c r="AD6" s="18" t="n"/>
      <c r="AE6" s="18" t="n"/>
      <c r="AF6" s="18" t="n"/>
    </row>
    <row r="7">
      <c r="A7" s="13" t="inlineStr">
        <is>
          <t>高圧洗浄</t>
        </is>
      </c>
      <c r="B7" s="29">
        <f>$B$3+2</f>
        <v/>
      </c>
      <c r="C7" s="29">
        <f>$B$3+2</f>
        <v/>
      </c>
      <c r="D7" s="18">
        <f>IF(OR(B7="",C7=""),"",C7-B7+1)</f>
        <v/>
      </c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  <c r="T7" s="18" t="n"/>
      <c r="U7" s="18" t="n"/>
      <c r="V7" s="18" t="n"/>
      <c r="W7" s="18" t="n"/>
      <c r="X7" s="18" t="n"/>
      <c r="Y7" s="18" t="n"/>
      <c r="Z7" s="18" t="n"/>
      <c r="AA7" s="18" t="n"/>
      <c r="AB7" s="18" t="n"/>
      <c r="AC7" s="18" t="n"/>
      <c r="AD7" s="18" t="n"/>
      <c r="AE7" s="18" t="n"/>
      <c r="AF7" s="18" t="n"/>
    </row>
    <row r="8">
      <c r="A8" s="13" t="inlineStr">
        <is>
          <t>下地補修</t>
        </is>
      </c>
      <c r="B8" s="29">
        <f>$B$3+3</f>
        <v/>
      </c>
      <c r="C8" s="29">
        <f>$B$3+5</f>
        <v/>
      </c>
      <c r="D8" s="18">
        <f>IF(OR(B8="",C8=""),"",C8-B8+1)</f>
        <v/>
      </c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18" t="n"/>
      <c r="P8" s="18" t="n"/>
      <c r="Q8" s="18" t="n"/>
      <c r="R8" s="18" t="n"/>
      <c r="S8" s="18" t="n"/>
      <c r="T8" s="18" t="n"/>
      <c r="U8" s="18" t="n"/>
      <c r="V8" s="18" t="n"/>
      <c r="W8" s="18" t="n"/>
      <c r="X8" s="18" t="n"/>
      <c r="Y8" s="18" t="n"/>
      <c r="Z8" s="18" t="n"/>
      <c r="AA8" s="18" t="n"/>
      <c r="AB8" s="18" t="n"/>
      <c r="AC8" s="18" t="n"/>
      <c r="AD8" s="18" t="n"/>
      <c r="AE8" s="18" t="n"/>
      <c r="AF8" s="18" t="n"/>
    </row>
    <row r="9">
      <c r="A9" s="13" t="inlineStr">
        <is>
          <t>外壁塗装</t>
        </is>
      </c>
      <c r="B9" s="29">
        <f>$B$3+6</f>
        <v/>
      </c>
      <c r="C9" s="29">
        <f>$B$3+12</f>
        <v/>
      </c>
      <c r="D9" s="18">
        <f>IF(OR(B9="",C9=""),"",C9-B9+1)</f>
        <v/>
      </c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</row>
    <row r="10">
      <c r="A10" s="13" t="inlineStr">
        <is>
          <t>付帯部塗装</t>
        </is>
      </c>
      <c r="B10" s="29">
        <f>$B$3+10</f>
        <v/>
      </c>
      <c r="C10" s="29">
        <f>$B$3+13</f>
        <v/>
      </c>
      <c r="D10" s="18">
        <f>IF(OR(B10="",C10=""),"",C10-B10+1)</f>
        <v/>
      </c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18" t="n"/>
      <c r="V10" s="18" t="n"/>
      <c r="W10" s="18" t="n"/>
      <c r="X10" s="18" t="n"/>
      <c r="Y10" s="18" t="n"/>
      <c r="Z10" s="18" t="n"/>
      <c r="AA10" s="18" t="n"/>
      <c r="AB10" s="18" t="n"/>
      <c r="AC10" s="18" t="n"/>
      <c r="AD10" s="18" t="n"/>
      <c r="AE10" s="18" t="n"/>
      <c r="AF10" s="18" t="n"/>
    </row>
    <row r="11">
      <c r="A11" s="13" t="inlineStr">
        <is>
          <t>点検・手直し</t>
        </is>
      </c>
      <c r="B11" s="29">
        <f>$B$3+14</f>
        <v/>
      </c>
      <c r="C11" s="29">
        <f>$B$3+14</f>
        <v/>
      </c>
      <c r="D11" s="18">
        <f>IF(OR(B11="",C11=""),"",C11-B11+1)</f>
        <v/>
      </c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</row>
    <row r="12">
      <c r="A12" s="13" t="inlineStr">
        <is>
          <t>足場の解体・清掃</t>
        </is>
      </c>
      <c r="B12" s="29">
        <f>$B$3+15</f>
        <v/>
      </c>
      <c r="C12" s="29">
        <f>$B$3+16</f>
        <v/>
      </c>
      <c r="D12" s="18">
        <f>IF(OR(B12="",C12=""),"",C12-B12+1)</f>
        <v/>
      </c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8" t="n"/>
      <c r="R12" s="18" t="n"/>
      <c r="S12" s="18" t="n"/>
      <c r="T12" s="18" t="n"/>
      <c r="U12" s="18" t="n"/>
      <c r="V12" s="18" t="n"/>
      <c r="W12" s="18" t="n"/>
      <c r="X12" s="18" t="n"/>
      <c r="Y12" s="18" t="n"/>
      <c r="Z12" s="18" t="n"/>
      <c r="AA12" s="18" t="n"/>
      <c r="AB12" s="18" t="n"/>
      <c r="AC12" s="18" t="n"/>
      <c r="AD12" s="18" t="n"/>
      <c r="AE12" s="18" t="n"/>
      <c r="AF12" s="18" t="n"/>
    </row>
    <row r="13">
      <c r="A13" s="13" t="inlineStr"/>
      <c r="B13" s="29" t="n"/>
      <c r="C13" s="29" t="n"/>
      <c r="D13" s="18">
        <f>IF(OR(B13="",C13=""),"",C13-B13+1)</f>
        <v/>
      </c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18" t="n"/>
      <c r="V13" s="18" t="n"/>
      <c r="W13" s="18" t="n"/>
      <c r="X13" s="18" t="n"/>
      <c r="Y13" s="18" t="n"/>
      <c r="Z13" s="18" t="n"/>
      <c r="AA13" s="18" t="n"/>
      <c r="AB13" s="18" t="n"/>
      <c r="AC13" s="18" t="n"/>
      <c r="AD13" s="18" t="n"/>
      <c r="AE13" s="18" t="n"/>
      <c r="AF13" s="18" t="n"/>
    </row>
    <row r="14">
      <c r="A14" s="13" t="inlineStr"/>
      <c r="B14" s="29" t="n"/>
      <c r="C14" s="29" t="n"/>
      <c r="D14" s="18">
        <f>IF(OR(B14="",C14=""),"",C14-B14+1)</f>
        <v/>
      </c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18" t="n"/>
      <c r="V14" s="18" t="n"/>
      <c r="W14" s="18" t="n"/>
      <c r="X14" s="18" t="n"/>
      <c r="Y14" s="18" t="n"/>
      <c r="Z14" s="18" t="n"/>
      <c r="AA14" s="18" t="n"/>
      <c r="AB14" s="18" t="n"/>
      <c r="AC14" s="18" t="n"/>
      <c r="AD14" s="18" t="n"/>
      <c r="AE14" s="18" t="n"/>
      <c r="AF14" s="18" t="n"/>
    </row>
    <row r="15">
      <c r="A15" s="13" t="inlineStr"/>
      <c r="B15" s="29" t="n"/>
      <c r="C15" s="29" t="n"/>
      <c r="D15" s="18">
        <f>IF(OR(B15="",C15=""),"",C15-B15+1)</f>
        <v/>
      </c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8" t="n"/>
      <c r="V15" s="18" t="n"/>
      <c r="W15" s="18" t="n"/>
      <c r="X15" s="18" t="n"/>
      <c r="Y15" s="18" t="n"/>
      <c r="Z15" s="18" t="n"/>
      <c r="AA15" s="18" t="n"/>
      <c r="AB15" s="18" t="n"/>
      <c r="AC15" s="18" t="n"/>
      <c r="AD15" s="18" t="n"/>
      <c r="AE15" s="18" t="n"/>
      <c r="AF15" s="18" t="n"/>
    </row>
    <row r="16">
      <c r="A16" s="13" t="inlineStr"/>
      <c r="B16" s="29" t="n"/>
      <c r="C16" s="29" t="n"/>
      <c r="D16" s="18">
        <f>IF(OR(B16="",C16=""),"",C16-B16+1)</f>
        <v/>
      </c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8" t="n"/>
      <c r="U16" s="18" t="n"/>
      <c r="V16" s="18" t="n"/>
      <c r="W16" s="18" t="n"/>
      <c r="X16" s="18" t="n"/>
      <c r="Y16" s="18" t="n"/>
      <c r="Z16" s="18" t="n"/>
      <c r="AA16" s="18" t="n"/>
      <c r="AB16" s="18" t="n"/>
      <c r="AC16" s="18" t="n"/>
      <c r="AD16" s="18" t="n"/>
      <c r="AE16" s="18" t="n"/>
      <c r="AF16" s="18" t="n"/>
    </row>
    <row r="17">
      <c r="A17" s="13" t="inlineStr"/>
      <c r="B17" s="29" t="n"/>
      <c r="C17" s="29" t="n"/>
      <c r="D17" s="18">
        <f>IF(OR(B17="",C17=""),"",C17-B17+1)</f>
        <v/>
      </c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18" t="n"/>
      <c r="V17" s="18" t="n"/>
      <c r="W17" s="18" t="n"/>
      <c r="X17" s="18" t="n"/>
      <c r="Y17" s="18" t="n"/>
      <c r="Z17" s="18" t="n"/>
      <c r="AA17" s="18" t="n"/>
      <c r="AB17" s="18" t="n"/>
      <c r="AC17" s="18" t="n"/>
      <c r="AD17" s="18" t="n"/>
      <c r="AE17" s="18" t="n"/>
      <c r="AF17" s="18" t="n"/>
    </row>
    <row r="18">
      <c r="A18" s="13" t="inlineStr"/>
      <c r="B18" s="29" t="n"/>
      <c r="C18" s="29" t="n"/>
      <c r="D18" s="18">
        <f>IF(OR(B18="",C18=""),"",C18-B18+1)</f>
        <v/>
      </c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18" t="n"/>
      <c r="V18" s="18" t="n"/>
      <c r="W18" s="18" t="n"/>
      <c r="X18" s="18" t="n"/>
      <c r="Y18" s="18" t="n"/>
      <c r="Z18" s="18" t="n"/>
      <c r="AA18" s="18" t="n"/>
      <c r="AB18" s="18" t="n"/>
      <c r="AC18" s="18" t="n"/>
      <c r="AD18" s="18" t="n"/>
      <c r="AE18" s="18" t="n"/>
      <c r="AF18" s="18" t="n"/>
    </row>
    <row r="19">
      <c r="A19" s="13" t="inlineStr"/>
      <c r="B19" s="29" t="n"/>
      <c r="C19" s="29" t="n"/>
      <c r="D19" s="18">
        <f>IF(OR(B19="",C19=""),"",C19-B19+1)</f>
        <v/>
      </c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</row>
    <row r="20">
      <c r="A20" s="13" t="inlineStr"/>
      <c r="B20" s="29" t="n"/>
      <c r="C20" s="29" t="n"/>
      <c r="D20" s="18">
        <f>IF(OR(B20="",C20=""),"",C20-B20+1)</f>
        <v/>
      </c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18" t="n"/>
      <c r="V20" s="18" t="n"/>
      <c r="W20" s="18" t="n"/>
      <c r="X20" s="18" t="n"/>
      <c r="Y20" s="18" t="n"/>
      <c r="Z20" s="18" t="n"/>
      <c r="AA20" s="18" t="n"/>
      <c r="AB20" s="18" t="n"/>
      <c r="AC20" s="18" t="n"/>
      <c r="AD20" s="18" t="n"/>
      <c r="AE20" s="18" t="n"/>
      <c r="AF20" s="18" t="n"/>
    </row>
    <row r="21">
      <c r="A21" s="13" t="inlineStr"/>
      <c r="B21" s="29" t="n"/>
      <c r="C21" s="29" t="n"/>
      <c r="D21" s="18">
        <f>IF(OR(B21="",C21=""),"",C21-B21+1)</f>
        <v/>
      </c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</row>
    <row r="23">
      <c r="A23" s="23" t="inlineStr">
        <is>
          <t>開始日と終了日を書き換えると、色の付く日が変わります。着工日（B3）を変えると、表の日付が全部ずれます。日曜日は薄い赤です。</t>
        </is>
      </c>
    </row>
    <row r="24">
      <c r="A24" s="23" t="inlineStr">
        <is>
          <t>このひな形は記入の例です。税率・法定福利費・契約の条件は、ご自身の取引に合わせて確かめてください。</t>
        </is>
      </c>
    </row>
    <row r="25">
      <c r="A25" s="23" t="inlineStr">
        <is>
          <t>提供：建設業許可DB（kyoka-db.com）・自由に書き換えてお使いください</t>
        </is>
      </c>
    </row>
  </sheetData>
  <conditionalFormatting sqref="E6:AF21">
    <cfRule type="expression" priority="1" dxfId="0">
      <formula>AND($B6&lt;&gt;"",$C6&lt;&gt;"",E$5&gt;=$B6,E$5&lt;=$C6)</formula>
    </cfRule>
  </conditionalFormatting>
  <conditionalFormatting sqref="E4:AF21">
    <cfRule type="expression" priority="2" dxfId="1">
      <formula>WEEKDAY(E$5)=1</formula>
    </cfRule>
  </conditionalFormatting>
  <pageMargins left="0.75" right="0.75" top="1" bottom="1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30" customWidth="1" min="3" max="3"/>
    <col width="16" customWidth="1" min="4" max="4"/>
    <col width="9" customWidth="1" min="5" max="5"/>
    <col width="13" customWidth="1" min="6" max="6"/>
    <col width="12" customWidth="1" min="7" max="7"/>
    <col width="13" customWidth="1" min="8" max="8"/>
  </cols>
  <sheetData>
    <row r="1">
      <c r="A1" s="30" t="inlineStr">
        <is>
          <t>協力会社（下請）の建設業許可の確かめ表</t>
        </is>
      </c>
    </row>
    <row r="2">
      <c r="A2" s="31" t="inlineStr">
        <is>
          <t>許可番号と有効期限は、建設業許可DB（https://kyoka-db.com/）で会社名を検索すると確かめられます。確かめた日を「照合日」に書きます。</t>
        </is>
      </c>
    </row>
    <row r="4">
      <c r="A4" s="12" t="inlineStr">
        <is>
          <t>会社名</t>
        </is>
      </c>
      <c r="B4" s="12" t="inlineStr">
        <is>
          <t>担当する工程</t>
        </is>
      </c>
      <c r="C4" s="12" t="inlineStr">
        <is>
          <t>許可番号</t>
        </is>
      </c>
      <c r="D4" s="12" t="inlineStr">
        <is>
          <t>許可の業種</t>
        </is>
      </c>
      <c r="E4" s="12" t="inlineStr">
        <is>
          <t>一般・特定</t>
        </is>
      </c>
      <c r="F4" s="12" t="inlineStr">
        <is>
          <t>有効期限</t>
        </is>
      </c>
      <c r="G4" s="12" t="inlineStr">
        <is>
          <t>満了まで（日）</t>
        </is>
      </c>
      <c r="H4" s="12" t="inlineStr">
        <is>
          <t>照合日</t>
        </is>
      </c>
    </row>
    <row r="5">
      <c r="A5" s="32" t="inlineStr">
        <is>
          <t>（例：〇〇塗装）</t>
        </is>
      </c>
      <c r="B5" s="32" t="inlineStr">
        <is>
          <t>外壁塗装</t>
        </is>
      </c>
      <c r="C5" s="32" t="inlineStr">
        <is>
          <t>〇〇県知事許可（般-〇）第〇〇〇〇号</t>
        </is>
      </c>
      <c r="D5" s="32" t="inlineStr">
        <is>
          <t>塗装工事業</t>
        </is>
      </c>
      <c r="E5" s="32" t="inlineStr">
        <is>
          <t>一般</t>
        </is>
      </c>
      <c r="F5" s="33" t="n"/>
      <c r="G5" s="16">
        <f>IF(F5="","",INT(F5)-TODAY())</f>
        <v/>
      </c>
      <c r="H5" s="33" t="n"/>
    </row>
    <row r="6">
      <c r="A6" s="32" t="inlineStr"/>
      <c r="B6" s="32" t="inlineStr"/>
      <c r="C6" s="32" t="inlineStr"/>
      <c r="D6" s="32" t="inlineStr"/>
      <c r="E6" s="32" t="inlineStr"/>
      <c r="F6" s="33" t="n"/>
      <c r="G6" s="16">
        <f>IF(F6="","",INT(F6)-TODAY())</f>
        <v/>
      </c>
      <c r="H6" s="33" t="n"/>
    </row>
    <row r="7">
      <c r="A7" s="32" t="inlineStr"/>
      <c r="B7" s="32" t="inlineStr"/>
      <c r="C7" s="32" t="inlineStr"/>
      <c r="D7" s="32" t="inlineStr"/>
      <c r="E7" s="32" t="inlineStr"/>
      <c r="F7" s="33" t="n"/>
      <c r="G7" s="16">
        <f>IF(F7="","",INT(F7)-TODAY())</f>
        <v/>
      </c>
      <c r="H7" s="33" t="n"/>
    </row>
    <row r="8">
      <c r="A8" s="32" t="inlineStr"/>
      <c r="B8" s="32" t="inlineStr"/>
      <c r="C8" s="32" t="inlineStr"/>
      <c r="D8" s="32" t="inlineStr"/>
      <c r="E8" s="32" t="inlineStr"/>
      <c r="F8" s="33" t="n"/>
      <c r="G8" s="16">
        <f>IF(F8="","",INT(F8)-TODAY())</f>
        <v/>
      </c>
      <c r="H8" s="33" t="n"/>
    </row>
    <row r="9">
      <c r="A9" s="32" t="inlineStr"/>
      <c r="B9" s="32" t="inlineStr"/>
      <c r="C9" s="32" t="inlineStr"/>
      <c r="D9" s="32" t="inlineStr"/>
      <c r="E9" s="32" t="inlineStr"/>
      <c r="F9" s="33" t="n"/>
      <c r="G9" s="16">
        <f>IF(F9="","",INT(F9)-TODAY())</f>
        <v/>
      </c>
      <c r="H9" s="33" t="n"/>
    </row>
    <row r="10">
      <c r="A10" s="32" t="inlineStr"/>
      <c r="B10" s="32" t="inlineStr"/>
      <c r="C10" s="32" t="inlineStr"/>
      <c r="D10" s="32" t="inlineStr"/>
      <c r="E10" s="32" t="inlineStr"/>
      <c r="F10" s="33" t="n"/>
      <c r="G10" s="16">
        <f>IF(F10="","",INT(F10)-TODAY())</f>
        <v/>
      </c>
      <c r="H10" s="33" t="n"/>
    </row>
    <row r="11">
      <c r="A11" s="32" t="inlineStr"/>
      <c r="B11" s="32" t="inlineStr"/>
      <c r="C11" s="32" t="inlineStr"/>
      <c r="D11" s="32" t="inlineStr"/>
      <c r="E11" s="32" t="inlineStr"/>
      <c r="F11" s="33" t="n"/>
      <c r="G11" s="16">
        <f>IF(F11="","",INT(F11)-TODAY())</f>
        <v/>
      </c>
      <c r="H11" s="33" t="n"/>
    </row>
    <row r="12">
      <c r="A12" s="32" t="inlineStr"/>
      <c r="B12" s="32" t="inlineStr"/>
      <c r="C12" s="32" t="inlineStr"/>
      <c r="D12" s="32" t="inlineStr"/>
      <c r="E12" s="32" t="inlineStr"/>
      <c r="F12" s="33" t="n"/>
      <c r="G12" s="16">
        <f>IF(F12="","",INT(F12)-TODAY())</f>
        <v/>
      </c>
      <c r="H12" s="33" t="n"/>
    </row>
    <row r="13">
      <c r="A13" s="32" t="inlineStr"/>
      <c r="B13" s="32" t="inlineStr"/>
      <c r="C13" s="32" t="inlineStr"/>
      <c r="D13" s="32" t="inlineStr"/>
      <c r="E13" s="32" t="inlineStr"/>
      <c r="F13" s="33" t="n"/>
      <c r="G13" s="16">
        <f>IF(F13="","",INT(F13)-TODAY())</f>
        <v/>
      </c>
      <c r="H13" s="33" t="n"/>
    </row>
    <row r="14">
      <c r="A14" s="32" t="inlineStr"/>
      <c r="B14" s="32" t="inlineStr"/>
      <c r="C14" s="32" t="inlineStr"/>
      <c r="D14" s="32" t="inlineStr"/>
      <c r="E14" s="32" t="inlineStr"/>
      <c r="F14" s="33" t="n"/>
      <c r="G14" s="16">
        <f>IF(F14="","",INT(F14)-TODAY())</f>
        <v/>
      </c>
      <c r="H14" s="33" t="n"/>
    </row>
    <row r="15">
      <c r="A15" s="32" t="inlineStr"/>
      <c r="B15" s="32" t="inlineStr"/>
      <c r="C15" s="32" t="inlineStr"/>
      <c r="D15" s="32" t="inlineStr"/>
      <c r="E15" s="32" t="inlineStr"/>
      <c r="F15" s="33" t="n"/>
      <c r="G15" s="16">
        <f>IF(F15="","",INT(F15)-TODAY())</f>
        <v/>
      </c>
      <c r="H15" s="33" t="n"/>
    </row>
    <row r="16">
      <c r="A16" s="32" t="inlineStr"/>
      <c r="B16" s="32" t="inlineStr"/>
      <c r="C16" s="32" t="inlineStr"/>
      <c r="D16" s="32" t="inlineStr"/>
      <c r="E16" s="32" t="inlineStr"/>
      <c r="F16" s="33" t="n"/>
      <c r="G16" s="16">
        <f>IF(F16="","",INT(F16)-TODAY())</f>
        <v/>
      </c>
      <c r="H16" s="33" t="n"/>
    </row>
    <row r="17">
      <c r="A17" s="32" t="inlineStr"/>
      <c r="B17" s="32" t="inlineStr"/>
      <c r="C17" s="32" t="inlineStr"/>
      <c r="D17" s="32" t="inlineStr"/>
      <c r="E17" s="32" t="inlineStr"/>
      <c r="F17" s="33" t="n"/>
      <c r="G17" s="16">
        <f>IF(F17="","",INT(F17)-TODAY())</f>
        <v/>
      </c>
      <c r="H17" s="33" t="n"/>
    </row>
    <row r="18">
      <c r="A18" s="32" t="inlineStr"/>
      <c r="B18" s="32" t="inlineStr"/>
      <c r="C18" s="32" t="inlineStr"/>
      <c r="D18" s="32" t="inlineStr"/>
      <c r="E18" s="32" t="inlineStr"/>
      <c r="F18" s="33" t="n"/>
      <c r="G18" s="16">
        <f>IF(F18="","",INT(F18)-TODAY())</f>
        <v/>
      </c>
      <c r="H18" s="33" t="n"/>
    </row>
    <row r="19">
      <c r="A19" s="32" t="inlineStr"/>
      <c r="B19" s="32" t="inlineStr"/>
      <c r="C19" s="32" t="inlineStr"/>
      <c r="D19" s="32" t="inlineStr"/>
      <c r="E19" s="32" t="inlineStr"/>
      <c r="F19" s="33" t="n"/>
      <c r="G19" s="16">
        <f>IF(F19="","",INT(F19)-TODAY())</f>
        <v/>
      </c>
      <c r="H19" s="33" t="n"/>
    </row>
    <row r="21">
      <c r="A21" s="23" t="inlineStr">
        <is>
          <t>満了まで90日以内は黄色、過ぎていれば赤になります。許可の更新の申請は、有効期限の30日前までに出すことになっています。</t>
        </is>
      </c>
    </row>
    <row r="22">
      <c r="A22" s="23" t="inlineStr">
        <is>
          <t>このひな形は記入の例です。税率・法定福利費・契約の条件は、ご自身の取引に合わせて確かめてください。</t>
        </is>
      </c>
    </row>
    <row r="23">
      <c r="A23" s="23" t="inlineStr">
        <is>
          <t>提供：建設業許可DB（kyoka-db.com）・自由に書き換えてお使いください</t>
        </is>
      </c>
    </row>
  </sheetData>
  <conditionalFormatting sqref="G5:G19">
    <cfRule type="expression" priority="1" dxfId="2">
      <formula>AND(G5&lt;&gt;"",G5&lt;0)</formula>
    </cfRule>
    <cfRule type="expression" priority="2" dxfId="3">
      <formula>AND(G5&lt;&gt;"",G5&gt;=0,G5&lt;=90)</formula>
    </cfRule>
  </conditionalFormatting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4" t="inlineStr">
        <is>
          <t>見積書と工程表のひな形の使い方</t>
        </is>
      </c>
    </row>
    <row r="2">
      <c r="A2" s="35" t="inlineStr"/>
    </row>
    <row r="3">
      <c r="A3" s="35" t="inlineStr">
        <is>
          <t>1. 薄い黄色の欄が書き込む欄です。白い欄は計算式が入っています（消さないでください）。</t>
        </is>
      </c>
    </row>
    <row r="4">
      <c r="A4" s="35" t="inlineStr">
        <is>
          <t>2. 見積書：数量と単価を入れると、金額・小計・諸経費・消費税・合計が自動で計算されます。諸経費の率（F26）と消費税の率（F27）は書き換えられます。</t>
        </is>
      </c>
    </row>
    <row r="5">
      <c r="A5" s="35" t="inlineStr">
        <is>
          <t>3. 見積書の右上（会社名・所在地・電話・建設業許可・登録番号）は御社の情報を入れてください。インボイス（適格請求書）の登録番号は、登録している場合だけ書きます。</t>
        </is>
      </c>
    </row>
    <row r="6">
      <c r="A6" s="35" t="inlineStr">
        <is>
          <t>4. 工程表：着工日（B3）を入れ、工程ごとに開始日と終了日を入れると、日の欄に色が付きます。28日分です。</t>
        </is>
      </c>
    </row>
    <row r="7">
      <c r="A7" s="35" t="inlineStr">
        <is>
          <t>5. 協力会社の許可：下請の会社の許可番号・有効期限を書くと「満了まで（日）」が出ます。90日以内は黄色、過ぎていれば赤です。許可番号と有効期限は建設業許可DB（https://kyoka-db.com/）で確かめられます。</t>
        </is>
      </c>
    </row>
    <row r="8">
      <c r="A8" s="35" t="inlineStr">
        <is>
          <t>6. このファイルにマクロは入っていません。自由に書き換え・複製してお使いください。</t>
        </is>
      </c>
    </row>
    <row r="9">
      <c r="A9" s="35" t="inlineStr"/>
    </row>
    <row r="10">
      <c r="A10" s="35" t="inlineStr">
        <is>
          <t>このひな形は記入の例です。税率・法定福利費・契約の条件は、ご自身の取引に合わせて確かめてください。</t>
        </is>
      </c>
    </row>
    <row r="11">
      <c r="A11" s="35" t="inlineStr">
        <is>
          <t>提供：建設業許可DB（kyoka-db.com）・自由に書き換えてお使いください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建設業許可DB</dc:creator>
  <dcterms:created xmlns:dcterms="http://purl.org/dc/terms/" xmlns:xsi="http://www.w3.org/2001/XMLSchema-instance" xsi:type="dcterms:W3CDTF">2026-10-29T03:09:34Z</dcterms:created>
  <dcterms:modified xmlns:dcterms="http://purl.org/dc/terms/" xmlns:xsi="http://www.w3.org/2001/XMLSchema-instance" xsi:type="dcterms:W3CDTF">2026-10-29T03:09:34Z</dcterms:modified>
  <cp:lastModifiedBy>建設業許可DB</cp:lastModifiedBy>
</cp:coreProperties>
</file>